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8140" windowHeight="1246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C24" i="1" l="1"/>
  <c r="D24" i="1"/>
  <c r="E24" i="1"/>
  <c r="B24" i="1"/>
  <c r="B25" i="1" s="1"/>
  <c r="I8" i="1"/>
  <c r="I7" i="1"/>
  <c r="C25" i="1" l="1"/>
  <c r="C26" i="1" s="1"/>
  <c r="B26" i="1"/>
  <c r="B9" i="1"/>
  <c r="B10" i="1" s="1"/>
  <c r="H8" i="1"/>
  <c r="C8" i="1"/>
  <c r="D8" i="1"/>
  <c r="E8" i="1"/>
  <c r="F8" i="1"/>
  <c r="G8" i="1"/>
  <c r="B8" i="1"/>
  <c r="C7" i="1"/>
  <c r="C11" i="1" s="1"/>
  <c r="D7" i="1"/>
  <c r="E7" i="1"/>
  <c r="F7" i="1"/>
  <c r="G7" i="1"/>
  <c r="H7" i="1"/>
  <c r="B7" i="1"/>
  <c r="B11" i="1" s="1"/>
  <c r="C9" i="1" l="1"/>
  <c r="C10" i="1" s="1"/>
  <c r="D25" i="1"/>
  <c r="D11" i="1" l="1"/>
  <c r="D9" i="1"/>
  <c r="E25" i="1"/>
  <c r="E26" i="1" s="1"/>
  <c r="D26" i="1"/>
  <c r="D10" i="1" l="1"/>
  <c r="E9" i="1"/>
  <c r="E11" i="1"/>
  <c r="F9" i="1" l="1"/>
  <c r="F11" i="1"/>
  <c r="E10" i="1"/>
  <c r="G9" i="1" l="1"/>
  <c r="F10" i="1"/>
  <c r="G11" i="1"/>
  <c r="B13" i="1" s="1"/>
  <c r="B14" i="1" s="1"/>
  <c r="G10" i="1" l="1"/>
  <c r="H11" i="1"/>
  <c r="H9" i="1"/>
  <c r="H10" i="1" l="1"/>
  <c r="I9" i="1"/>
  <c r="I10" i="1" s="1"/>
  <c r="I11" i="1"/>
  <c r="B16" i="1" s="1"/>
  <c r="B17" i="1" s="1"/>
  <c r="B19" i="1" s="1"/>
</calcChain>
</file>

<file path=xl/sharedStrings.xml><?xml version="1.0" encoding="utf-8"?>
<sst xmlns="http://schemas.openxmlformats.org/spreadsheetml/2006/main" count="34" uniqueCount="27">
  <si>
    <t>NE32584</t>
  </si>
  <si>
    <t>Line</t>
  </si>
  <si>
    <t>ERA-3</t>
  </si>
  <si>
    <t>Filter</t>
  </si>
  <si>
    <t>HMC220</t>
  </si>
  <si>
    <t>Koax</t>
  </si>
  <si>
    <t>RX</t>
  </si>
  <si>
    <t>NF [dB]</t>
  </si>
  <si>
    <t>Gain [dB]</t>
  </si>
  <si>
    <t>NF [lin]</t>
  </si>
  <si>
    <t>Gain [lin]</t>
  </si>
  <si>
    <t>Gain_acc [lin]</t>
  </si>
  <si>
    <t>NF_ges [dB]</t>
  </si>
  <si>
    <t>NF_sum [lin]</t>
  </si>
  <si>
    <t>NF_contrib [lin]</t>
  </si>
  <si>
    <t>ZF-Gain</t>
  </si>
  <si>
    <t>Gain_acc [dB]</t>
  </si>
  <si>
    <t>NLB310</t>
  </si>
  <si>
    <t>NF_IF_in_sum [lin]</t>
  </si>
  <si>
    <t>NF_IF_in_ges [dB]</t>
  </si>
  <si>
    <t>NF_diff [dB]</t>
  </si>
  <si>
    <t>10 GHz TRV Pegelplan</t>
  </si>
  <si>
    <t>RX-Zweig</t>
  </si>
  <si>
    <t>TX-Zweig</t>
  </si>
  <si>
    <t>Rauschzahl am Ausgang der Transverter-PCB</t>
  </si>
  <si>
    <t>Gesamtrauschzahl inklusive ZF-Empfänger</t>
  </si>
  <si>
    <t>Rauschzahlverschlechterung aufgrund von Koax-Verlusten und Empfänger-Rauschzahl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</si>
</sst>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8">
    <xf numFmtId="0" fontId="0" fillId="0" borderId="0" xfId="0"/>
    <xf numFmtId="0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2" fontId="0" fillId="0" borderId="0" xfId="0" applyNumberFormat="1"/>
    <xf numFmtId="2" fontId="1" fillId="2" borderId="1" xfId="1" applyNumberFormat="1"/>
    <xf numFmtId="0" fontId="2" fillId="0" borderId="0" xfId="0" applyFont="1" applyFill="1" applyBorder="1" applyAlignment="1">
      <alignment horizontal="right"/>
    </xf>
    <xf numFmtId="0" fontId="3" fillId="0" borderId="0" xfId="0" applyFont="1"/>
  </cellXfs>
  <cellStyles count="2">
    <cellStyle name="Ausgabe" xfId="1" builtinId="2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E23" sqref="E23"/>
    </sheetView>
  </sheetViews>
  <sheetFormatPr baseColWidth="10" defaultRowHeight="15" x14ac:dyDescent="0.25"/>
  <cols>
    <col min="1" max="1" width="42.85546875" bestFit="1" customWidth="1"/>
  </cols>
  <sheetData>
    <row r="1" spans="1:10" ht="18.75" x14ac:dyDescent="0.3">
      <c r="A1" s="7" t="s">
        <v>21</v>
      </c>
    </row>
    <row r="3" spans="1:10" x14ac:dyDescent="0.25">
      <c r="A3" s="2" t="s">
        <v>22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15</v>
      </c>
      <c r="I3" s="2" t="s">
        <v>6</v>
      </c>
    </row>
    <row r="4" spans="1:10" x14ac:dyDescent="0.25">
      <c r="A4" s="3" t="s">
        <v>7</v>
      </c>
      <c r="B4">
        <v>0.4</v>
      </c>
      <c r="C4">
        <v>0.2</v>
      </c>
      <c r="D4">
        <v>3</v>
      </c>
      <c r="E4">
        <v>7</v>
      </c>
      <c r="F4">
        <v>7</v>
      </c>
      <c r="G4">
        <v>1</v>
      </c>
      <c r="H4">
        <v>1.5</v>
      </c>
      <c r="I4">
        <v>10</v>
      </c>
    </row>
    <row r="5" spans="1:10" x14ac:dyDescent="0.25">
      <c r="A5" s="3" t="s">
        <v>8</v>
      </c>
      <c r="B5" s="1">
        <v>13.5</v>
      </c>
      <c r="C5">
        <v>-0.2</v>
      </c>
      <c r="D5">
        <v>9.5</v>
      </c>
      <c r="E5">
        <v>-7</v>
      </c>
      <c r="F5">
        <v>-7</v>
      </c>
      <c r="G5">
        <v>-1</v>
      </c>
      <c r="H5">
        <v>20</v>
      </c>
      <c r="I5">
        <v>0</v>
      </c>
    </row>
    <row r="6" spans="1:10" x14ac:dyDescent="0.25">
      <c r="A6" s="3"/>
    </row>
    <row r="7" spans="1:10" x14ac:dyDescent="0.25">
      <c r="A7" s="3" t="s">
        <v>9</v>
      </c>
      <c r="B7" s="4">
        <f>POWER(10,B4/10)</f>
        <v>1.0964781961431851</v>
      </c>
      <c r="C7" s="4">
        <f t="shared" ref="C7:H7" si="0">POWER(10,C4/10)</f>
        <v>1.0471285480508996</v>
      </c>
      <c r="D7" s="4">
        <f t="shared" si="0"/>
        <v>1.9952623149688797</v>
      </c>
      <c r="E7" s="4">
        <f t="shared" si="0"/>
        <v>5.0118723362727229</v>
      </c>
      <c r="F7" s="4">
        <f t="shared" si="0"/>
        <v>5.0118723362727229</v>
      </c>
      <c r="G7" s="4">
        <f t="shared" si="0"/>
        <v>1.2589254117941673</v>
      </c>
      <c r="H7" s="4">
        <f t="shared" si="0"/>
        <v>1.4125375446227544</v>
      </c>
      <c r="I7" s="4">
        <f t="shared" ref="I7" si="1">POWER(10,I4/10)</f>
        <v>10</v>
      </c>
      <c r="J7" s="4"/>
    </row>
    <row r="8" spans="1:10" x14ac:dyDescent="0.25">
      <c r="A8" s="3" t="s">
        <v>10</v>
      </c>
      <c r="B8" s="4">
        <f>POWER(10,B5/10)</f>
        <v>22.387211385683404</v>
      </c>
      <c r="C8" s="4">
        <f t="shared" ref="C8:H8" si="2">POWER(10,C5/10)</f>
        <v>0.95499258602143589</v>
      </c>
      <c r="D8" s="4">
        <f t="shared" si="2"/>
        <v>8.9125093813374576</v>
      </c>
      <c r="E8" s="4">
        <f t="shared" si="2"/>
        <v>0.19952623149688795</v>
      </c>
      <c r="F8" s="4">
        <f t="shared" si="2"/>
        <v>0.19952623149688795</v>
      </c>
      <c r="G8" s="4">
        <f t="shared" si="2"/>
        <v>0.79432823472428149</v>
      </c>
      <c r="H8" s="4">
        <f t="shared" si="2"/>
        <v>100</v>
      </c>
      <c r="I8" s="4">
        <f t="shared" ref="I8" si="3">POWER(10,I5/10)</f>
        <v>1</v>
      </c>
      <c r="J8" s="4"/>
    </row>
    <row r="9" spans="1:10" x14ac:dyDescent="0.25">
      <c r="A9" s="3" t="s">
        <v>11</v>
      </c>
      <c r="B9" s="4">
        <f>B8</f>
        <v>22.387211385683404</v>
      </c>
      <c r="C9" s="4">
        <f>B9*C8</f>
        <v>21.379620895022327</v>
      </c>
      <c r="D9" s="4">
        <f t="shared" ref="D9:I9" si="4">C9*D8</f>
        <v>190.54607179632484</v>
      </c>
      <c r="E9" s="4">
        <f t="shared" si="4"/>
        <v>38.018939632056139</v>
      </c>
      <c r="F9" s="4">
        <f t="shared" si="4"/>
        <v>7.585775750291841</v>
      </c>
      <c r="G9" s="4">
        <f t="shared" si="4"/>
        <v>6.0255958607435804</v>
      </c>
      <c r="H9" s="4">
        <f t="shared" si="4"/>
        <v>602.55958607435809</v>
      </c>
      <c r="I9" s="4">
        <f t="shared" si="4"/>
        <v>602.55958607435809</v>
      </c>
      <c r="J9" s="4"/>
    </row>
    <row r="10" spans="1:10" x14ac:dyDescent="0.25">
      <c r="A10" s="3" t="s">
        <v>16</v>
      </c>
      <c r="B10" s="4">
        <f>10*LOG10(B9)</f>
        <v>13.5</v>
      </c>
      <c r="C10" s="4">
        <f t="shared" ref="C10:I10" si="5">10*LOG10(C9)</f>
        <v>13.3</v>
      </c>
      <c r="D10" s="4">
        <f t="shared" si="5"/>
        <v>22.800000000000004</v>
      </c>
      <c r="E10" s="4">
        <f t="shared" si="5"/>
        <v>15.800000000000002</v>
      </c>
      <c r="F10" s="4">
        <f t="shared" si="5"/>
        <v>8.8000000000000025</v>
      </c>
      <c r="G10" s="4">
        <f t="shared" si="5"/>
        <v>7.8000000000000025</v>
      </c>
      <c r="H10" s="4">
        <f t="shared" si="5"/>
        <v>27.800000000000004</v>
      </c>
      <c r="I10" s="4">
        <f t="shared" si="5"/>
        <v>27.800000000000004</v>
      </c>
    </row>
    <row r="11" spans="1:10" x14ac:dyDescent="0.25">
      <c r="A11" s="3" t="s">
        <v>14</v>
      </c>
      <c r="B11" s="4">
        <f>B7</f>
        <v>1.0964781961431851</v>
      </c>
      <c r="C11" s="4">
        <f>(C7-1)/B9</f>
        <v>2.1051549136235103E-3</v>
      </c>
      <c r="D11" s="4">
        <f t="shared" ref="D11:I11" si="6">(D7-1)/C9</f>
        <v>4.6551915950979274E-2</v>
      </c>
      <c r="E11" s="4">
        <f t="shared" si="6"/>
        <v>2.1054605316456081E-2</v>
      </c>
      <c r="F11" s="4">
        <f t="shared" si="6"/>
        <v>0.10552299393668683</v>
      </c>
      <c r="G11" s="4">
        <f t="shared" si="6"/>
        <v>3.4133016888115347E-2</v>
      </c>
      <c r="H11" s="4">
        <f t="shared" si="6"/>
        <v>6.8464190788236123E-2</v>
      </c>
      <c r="I11" s="4">
        <f t="shared" si="6"/>
        <v>1.4936282166938037E-2</v>
      </c>
      <c r="J11" s="4"/>
    </row>
    <row r="12" spans="1:10" x14ac:dyDescent="0.25">
      <c r="A12" s="3"/>
    </row>
    <row r="13" spans="1:10" x14ac:dyDescent="0.25">
      <c r="A13" s="3" t="s">
        <v>18</v>
      </c>
      <c r="B13" s="5">
        <f>SUM(B11:G11)</f>
        <v>1.305845883149046</v>
      </c>
    </row>
    <row r="14" spans="1:10" x14ac:dyDescent="0.25">
      <c r="A14" s="3" t="s">
        <v>19</v>
      </c>
      <c r="B14" s="5">
        <f>10*LOG10(B13)</f>
        <v>1.1589192422276957</v>
      </c>
      <c r="D14" t="s">
        <v>24</v>
      </c>
    </row>
    <row r="15" spans="1:10" x14ac:dyDescent="0.25">
      <c r="A15" s="3"/>
    </row>
    <row r="16" spans="1:10" x14ac:dyDescent="0.25">
      <c r="A16" s="3" t="s">
        <v>13</v>
      </c>
      <c r="B16" s="5">
        <f>SUM(B11:I11)</f>
        <v>1.3892463561042203</v>
      </c>
    </row>
    <row r="17" spans="1:5" x14ac:dyDescent="0.25">
      <c r="A17" s="3" t="s">
        <v>12</v>
      </c>
      <c r="B17" s="5">
        <f>10*LOG10(B16)</f>
        <v>1.4277926633493689</v>
      </c>
      <c r="D17" t="s">
        <v>25</v>
      </c>
    </row>
    <row r="19" spans="1:5" x14ac:dyDescent="0.25">
      <c r="A19" s="6" t="s">
        <v>20</v>
      </c>
      <c r="B19" s="5">
        <f>B17-B14</f>
        <v>0.26887342112167323</v>
      </c>
      <c r="D19" t="s">
        <v>26</v>
      </c>
    </row>
    <row r="20" spans="1:5" x14ac:dyDescent="0.25">
      <c r="A20" s="6"/>
    </row>
    <row r="22" spans="1:5" x14ac:dyDescent="0.25">
      <c r="A22" s="2" t="s">
        <v>23</v>
      </c>
      <c r="B22" s="2" t="s">
        <v>4</v>
      </c>
      <c r="C22" s="2" t="s">
        <v>3</v>
      </c>
      <c r="D22" s="2" t="s">
        <v>2</v>
      </c>
      <c r="E22" s="2" t="s">
        <v>17</v>
      </c>
    </row>
    <row r="23" spans="1:5" x14ac:dyDescent="0.25">
      <c r="A23" s="3" t="s">
        <v>8</v>
      </c>
      <c r="B23">
        <v>-7</v>
      </c>
      <c r="C23">
        <v>-7</v>
      </c>
      <c r="D23">
        <v>9.5</v>
      </c>
      <c r="E23">
        <v>9.5</v>
      </c>
    </row>
    <row r="24" spans="1:5" x14ac:dyDescent="0.25">
      <c r="A24" s="6" t="s">
        <v>10</v>
      </c>
      <c r="B24">
        <f>POWER(10, B23/10)</f>
        <v>0.19952623149688795</v>
      </c>
      <c r="C24">
        <f t="shared" ref="C24:E24" si="7">POWER(10, C23/10)</f>
        <v>0.19952623149688795</v>
      </c>
      <c r="D24">
        <f t="shared" si="7"/>
        <v>8.9125093813374576</v>
      </c>
      <c r="E24">
        <f t="shared" si="7"/>
        <v>8.9125093813374576</v>
      </c>
    </row>
    <row r="25" spans="1:5" x14ac:dyDescent="0.25">
      <c r="A25" s="3" t="s">
        <v>11</v>
      </c>
      <c r="B25">
        <f>B24</f>
        <v>0.19952623149688795</v>
      </c>
      <c r="C25">
        <f>B25*C24</f>
        <v>3.981071705534972E-2</v>
      </c>
      <c r="D25">
        <f t="shared" ref="D25:E25" si="8">C25*D24</f>
        <v>0.35481338923357553</v>
      </c>
      <c r="E25">
        <f t="shared" si="8"/>
        <v>3.1622776601683809</v>
      </c>
    </row>
    <row r="26" spans="1:5" x14ac:dyDescent="0.25">
      <c r="A26" s="3" t="s">
        <v>16</v>
      </c>
      <c r="B26">
        <f>10*LOG10(B25)</f>
        <v>-7.0000000000000009</v>
      </c>
      <c r="C26">
        <f t="shared" ref="C26:E26" si="9">10*LOG10(C25)</f>
        <v>-14.000000000000002</v>
      </c>
      <c r="D26">
        <f t="shared" si="9"/>
        <v>-4.4999999999999991</v>
      </c>
      <c r="E26">
        <f t="shared" si="9"/>
        <v>5.0000000000000018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Sennheiser electronic GmbH &amp; Co. KG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biereigel</dc:creator>
  <cp:lastModifiedBy>biereigel</cp:lastModifiedBy>
  <dcterms:created xsi:type="dcterms:W3CDTF">2015-11-09T16:41:36Z</dcterms:created>
  <dcterms:modified xsi:type="dcterms:W3CDTF">2016-02-25T17:18:06Z</dcterms:modified>
</cp:coreProperties>
</file>